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<sst xmlns="http://schemas.openxmlformats.org/spreadsheetml/2006/main" count="85" uniqueCount="85">
  <si>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Налог на доходы физических лиц</t>
  </si>
  <si>
    <t>Единый сельскохозяйственный налог</t>
  </si>
  <si>
    <t>Госпошлина</t>
  </si>
  <si>
    <t>Задолженности и перерасчеты по отмененным налогам и сборам</t>
  </si>
  <si>
    <t>Доходы от использования имущества</t>
  </si>
  <si>
    <t>Арендная плата за земли до разграничения собственности</t>
  </si>
  <si>
    <t>Аренда имущества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</si>
  <si>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</si>
  <si>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</si>
  <si>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 до разграничения собственности</t>
  </si>
  <si>
    <t>000 1 01 02 000 01 0000 110</t>
  </si>
  <si>
    <t>000 1 05 03 000 01 0000 110</t>
  </si>
  <si>
    <t>000 1 08 00 000 00 0000 110</t>
  </si>
  <si>
    <t>000 1 09 00 000 00 0000 110</t>
  </si>
  <si>
    <t>000 1 11 00 000 00 0000 000</t>
  </si>
  <si>
    <t>000 1 11 05 035 00 0000 120</t>
  </si>
  <si>
    <t>000 1 14 00 000 00 0000 000</t>
  </si>
  <si>
    <t>000 1 14 06 000 00 0000 420</t>
  </si>
  <si>
    <t>% ожид.исп. к уточн.бюджету</t>
  </si>
  <si>
    <t>Код бюджетной классификации</t>
  </si>
  <si>
    <t>Налоговые и неналоговые доходы</t>
  </si>
  <si>
    <t>ВСЕГО ДОХОДОВ</t>
  </si>
  <si>
    <t>0100</t>
  </si>
  <si>
    <t>Общегосударственные вопросы</t>
  </si>
  <si>
    <t>0104</t>
  </si>
  <si>
    <t>Функционирование местных администраций</t>
  </si>
  <si>
    <t>0500</t>
  </si>
  <si>
    <t>Жилищно-коммунальное хозяйство</t>
  </si>
  <si>
    <t>Межбюджетные трансферты</t>
  </si>
  <si>
    <t>Субсидии</t>
  </si>
  <si>
    <t>Субвенции</t>
  </si>
  <si>
    <t>000 2 02 00 000 00 0000 000</t>
  </si>
  <si>
    <t>Безвозмездные поступления</t>
  </si>
  <si>
    <t>000 2 02 01 000 00 0000 151</t>
  </si>
  <si>
    <t>000 2 02 02 000 00 0000 151</t>
  </si>
  <si>
    <t xml:space="preserve">000 2 02 03 000 00 0000 151 </t>
  </si>
  <si>
    <t>Собственные доходы</t>
  </si>
  <si>
    <t>000 2 02 04 000 00 0000 151</t>
  </si>
  <si>
    <t>Дотация на выравнивание</t>
  </si>
  <si>
    <t>Дотация на сбалансированность</t>
  </si>
  <si>
    <t xml:space="preserve"> Дотации, в т.ч.</t>
  </si>
  <si>
    <t>дефицит, профицит</t>
  </si>
  <si>
    <t>000 1 06 01 000 00 0000 110</t>
  </si>
  <si>
    <t>Налог на имущество физ.лиц</t>
  </si>
  <si>
    <t>000 1 06 06 000 00 0000 110</t>
  </si>
  <si>
    <t>Земельный налог</t>
  </si>
  <si>
    <t>000 1 17 05 000 00 0000 180</t>
  </si>
  <si>
    <t>Прочие неналоговые доходы</t>
  </si>
  <si>
    <t>0503</t>
  </si>
  <si>
    <t>благоустройство</t>
  </si>
  <si>
    <t>0200</t>
  </si>
  <si>
    <t>0203</t>
  </si>
  <si>
    <t xml:space="preserve">РАСХОДЫ </t>
  </si>
  <si>
    <t>ВСЕГО расходов</t>
  </si>
  <si>
    <t>Мобилизационная и вневойсковая подготовка</t>
  </si>
  <si>
    <t>Национальная оборона</t>
  </si>
  <si>
    <t>0309</t>
  </si>
  <si>
    <t>0300</t>
  </si>
  <si>
    <t>0113</t>
  </si>
  <si>
    <t>Национальная безопасность и правоохранительная деятельность</t>
  </si>
  <si>
    <t>Защита населения и территории от ЧС природного и техногенного характера,ГО</t>
  </si>
  <si>
    <t>Прочие работы, услуги</t>
  </si>
  <si>
    <t>Ожидаемое исполнение  бюджета МО "Черноозерское сельское поселение" за 2012 год</t>
  </si>
  <si>
    <t>Проект бюджета на 2013 г.</t>
  </si>
  <si>
    <t>% роста проекта 2013г. к утв.бюджету 2012г.</t>
  </si>
  <si>
    <t>исполнение бюджета на 01.11.2012г.</t>
  </si>
  <si>
    <t>Уточненный бюджет на 01.11.2012</t>
  </si>
  <si>
    <t>Утвержденный бюджет на 2012г</t>
  </si>
  <si>
    <t>Ожидаемое исполнение за 2012г.</t>
  </si>
  <si>
    <t>0400</t>
  </si>
  <si>
    <t>0409</t>
  </si>
  <si>
    <t>0412</t>
  </si>
  <si>
    <t>Национальная экономика</t>
  </si>
  <si>
    <t>Дорожное хозяйство</t>
  </si>
  <si>
    <t>Другие вопросы в области национальной экономики</t>
  </si>
  <si>
    <t>0310</t>
  </si>
  <si>
    <t>Обеспечение пожарной безопасности</t>
  </si>
  <si>
    <t>000 1 11 05 013 00 0000 120</t>
  </si>
  <si>
    <t>000 2 02 01 001 00 0000 151</t>
  </si>
  <si>
    <t>000 2 02 01 003 00 0000 151</t>
  </si>
  <si>
    <t>000 1 14 02 033 00 0000 410</t>
  </si>
  <si>
    <t>0600</t>
  </si>
  <si>
    <t>0603</t>
  </si>
  <si>
    <t>Охрана окружающей среды</t>
  </si>
  <si>
    <t>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</si>
</sst>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6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169" fontId="0" fillId="33" borderId="10" xfId="0" applyNumberFormat="1" applyFill="1" applyBorder="1" applyAlignment="1">
      <alignment/>
    </xf>
    <xf numFmtId="169" fontId="2" fillId="33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45" sqref="F45"/>
    </sheetView>
  </sheetViews>
  <sheetFormatPr defaultColWidth="9.00390625" defaultRowHeight="12.75"/>
  <cols>
    <col min="1" max="1" width="27.125" style="0" customWidth="1"/>
    <col min="2" max="2" width="33.125" style="0" customWidth="1"/>
    <col min="3" max="3" width="10.625" style="0" customWidth="1"/>
    <col min="4" max="5" width="12.00390625" style="0" customWidth="1"/>
    <col min="6" max="6" width="11.625" style="0" customWidth="1"/>
    <col min="7" max="7" width="10.375" style="0" customWidth="1"/>
    <col min="8" max="8" width="10.625" style="0" customWidth="1"/>
    <col min="9" max="9" width="11.125" style="0" customWidth="1"/>
  </cols>
  <sheetData>
    <row r="2" spans="1:9" ht="12.75">
      <c r="A2" s="39" t="s">
        <v>62</v>
      </c>
      <c r="B2" s="39"/>
      <c r="C2" s="39"/>
      <c r="D2" s="39"/>
      <c r="E2" s="39"/>
      <c r="F2" s="39"/>
      <c r="G2" s="39"/>
      <c r="H2" s="39"/>
      <c r="I2" s="39"/>
    </row>
    <row r="4" spans="1:9" ht="12.75">
      <c r="A4" s="40" t="s">
        <v>19</v>
      </c>
      <c r="B4" s="40" t="s">
        <v>20</v>
      </c>
      <c r="C4" s="33" t="s">
        <v>67</v>
      </c>
      <c r="D4" s="33" t="s">
        <v>66</v>
      </c>
      <c r="E4" s="34" t="s">
        <v>65</v>
      </c>
      <c r="F4" s="29" t="s">
        <v>68</v>
      </c>
      <c r="G4" s="30" t="s">
        <v>18</v>
      </c>
      <c r="H4" s="33" t="s">
        <v>63</v>
      </c>
      <c r="I4" s="33" t="s">
        <v>64</v>
      </c>
    </row>
    <row r="5" spans="1:9" ht="12.75">
      <c r="A5" s="40"/>
      <c r="B5" s="40"/>
      <c r="C5" s="41"/>
      <c r="D5" s="41"/>
      <c r="E5" s="35"/>
      <c r="F5" s="29"/>
      <c r="G5" s="31"/>
      <c r="H5" s="33"/>
      <c r="I5" s="33"/>
    </row>
    <row r="6" spans="1:9" ht="35.25" customHeight="1">
      <c r="A6" s="40"/>
      <c r="B6" s="40"/>
      <c r="C6" s="41"/>
      <c r="D6" s="41"/>
      <c r="E6" s="36"/>
      <c r="F6" s="29"/>
      <c r="G6" s="32"/>
      <c r="H6" s="33"/>
      <c r="I6" s="33"/>
    </row>
    <row r="7" spans="1:9" ht="12.75">
      <c r="A7" s="12"/>
      <c r="B7" s="10" t="s">
        <v>36</v>
      </c>
      <c r="C7" s="15">
        <f>C8+C9+C12+C13+C15+C16+C19+C10+C11+C20</f>
        <v>13</v>
      </c>
      <c r="D7" s="15">
        <f>D8+D9+D12+D13+D15+D16+D19+D10+D11+D20+D18</f>
        <v>113</v>
      </c>
      <c r="E7" s="25">
        <f>E8+E9+E12+E13+E15+E16+E19+E10+E11+E20+E18</f>
        <v>116.45085</v>
      </c>
      <c r="F7" s="26">
        <f>F8+F9+F12+F13+F15+F16+F19+F10+F11+F20+F18</f>
        <v>119.41773</v>
      </c>
      <c r="G7" s="16">
        <f>F7/D7*100</f>
        <v>105.67940707964603</v>
      </c>
      <c r="H7" s="15">
        <f>H8+H9+H12+H13+H15+H16+H19+H10+H11+H20+H18</f>
        <v>270.75</v>
      </c>
      <c r="I7" s="16">
        <f>H7/C7*100</f>
        <v>2082.6923076923076</v>
      </c>
    </row>
    <row r="8" spans="1:9" ht="12.75">
      <c r="A8" s="17" t="s">
        <v>10</v>
      </c>
      <c r="B8" s="4" t="s">
        <v>0</v>
      </c>
      <c r="C8" s="4">
        <v>10</v>
      </c>
      <c r="D8" s="4">
        <v>110</v>
      </c>
      <c r="E8" s="8">
        <v>114.816</v>
      </c>
      <c r="F8" s="23">
        <v>117.816</v>
      </c>
      <c r="G8" s="8">
        <f>F8/D8*100</f>
        <v>107.10545454545455</v>
      </c>
      <c r="H8" s="4">
        <v>268.75</v>
      </c>
      <c r="I8" s="8">
        <f>H8/C8*100</f>
        <v>2687.5</v>
      </c>
    </row>
    <row r="9" spans="1:9" ht="12.75">
      <c r="A9" s="4" t="s">
        <v>11</v>
      </c>
      <c r="B9" s="4" t="s">
        <v>1</v>
      </c>
      <c r="C9" s="4"/>
      <c r="D9" s="4">
        <v>0</v>
      </c>
      <c r="E9" s="8"/>
      <c r="F9" s="23"/>
      <c r="G9" s="8"/>
      <c r="H9" s="4"/>
      <c r="I9" s="8"/>
    </row>
    <row r="10" spans="1:9" ht="12.75">
      <c r="A10" s="4" t="s">
        <v>42</v>
      </c>
      <c r="B10" s="4" t="s">
        <v>43</v>
      </c>
      <c r="C10" s="4">
        <v>1</v>
      </c>
      <c r="D10" s="4">
        <v>1</v>
      </c>
      <c r="E10" s="8">
        <v>1.55793</v>
      </c>
      <c r="F10" s="23">
        <v>1.52673</v>
      </c>
      <c r="G10" s="8">
        <f>F10/D10*100</f>
        <v>152.673</v>
      </c>
      <c r="H10" s="4">
        <v>2</v>
      </c>
      <c r="I10" s="8">
        <f>H10/C10*100</f>
        <v>200</v>
      </c>
    </row>
    <row r="11" spans="1:9" ht="12.75">
      <c r="A11" s="4" t="s">
        <v>44</v>
      </c>
      <c r="B11" s="4" t="s">
        <v>45</v>
      </c>
      <c r="C11" s="4"/>
      <c r="D11" s="4">
        <v>0</v>
      </c>
      <c r="E11" s="8">
        <v>0.075</v>
      </c>
      <c r="F11" s="23">
        <v>0.075</v>
      </c>
      <c r="G11" s="8"/>
      <c r="H11" s="4"/>
      <c r="I11" s="8"/>
    </row>
    <row r="12" spans="1:9" ht="12.75">
      <c r="A12" s="4" t="s">
        <v>12</v>
      </c>
      <c r="B12" s="4" t="s">
        <v>2</v>
      </c>
      <c r="C12" s="4">
        <v>0</v>
      </c>
      <c r="D12" s="4">
        <v>0</v>
      </c>
      <c r="E12" s="8"/>
      <c r="F12" s="23">
        <v>0</v>
      </c>
      <c r="G12" s="8"/>
      <c r="H12" s="4">
        <v>0</v>
      </c>
      <c r="I12" s="8"/>
    </row>
    <row r="13" spans="1:9" ht="25.5">
      <c r="A13" s="4" t="s">
        <v>13</v>
      </c>
      <c r="B13" s="12" t="s">
        <v>3</v>
      </c>
      <c r="C13" s="4"/>
      <c r="D13" s="4">
        <v>0</v>
      </c>
      <c r="E13" s="8"/>
      <c r="F13" s="23"/>
      <c r="G13" s="8"/>
      <c r="H13" s="4"/>
      <c r="I13" s="8"/>
    </row>
    <row r="14" spans="1:9" ht="12.75">
      <c r="A14" s="4" t="s">
        <v>14</v>
      </c>
      <c r="B14" s="4" t="s">
        <v>4</v>
      </c>
      <c r="C14" s="4">
        <f>C15+C16</f>
        <v>2</v>
      </c>
      <c r="D14" s="4">
        <f>D15+D16</f>
        <v>2</v>
      </c>
      <c r="E14" s="8"/>
      <c r="F14" s="23">
        <f>F15+F16</f>
        <v>0</v>
      </c>
      <c r="G14" s="8"/>
      <c r="H14" s="4">
        <f>H15+H16</f>
        <v>0</v>
      </c>
      <c r="I14" s="8"/>
    </row>
    <row r="15" spans="1:9" ht="25.5">
      <c r="A15" s="4" t="s">
        <v>77</v>
      </c>
      <c r="B15" s="12" t="s">
        <v>5</v>
      </c>
      <c r="C15" s="4"/>
      <c r="D15" s="4">
        <v>0</v>
      </c>
      <c r="E15" s="8">
        <v>0.00192</v>
      </c>
      <c r="F15" s="23">
        <v>0</v>
      </c>
      <c r="G15" s="8"/>
      <c r="H15" s="4"/>
      <c r="I15" s="8"/>
    </row>
    <row r="16" spans="1:9" ht="12.75">
      <c r="A16" s="4" t="s">
        <v>15</v>
      </c>
      <c r="B16" s="4" t="s">
        <v>6</v>
      </c>
      <c r="C16" s="4">
        <v>2</v>
      </c>
      <c r="D16" s="4">
        <v>2</v>
      </c>
      <c r="E16" s="4"/>
      <c r="F16" s="23">
        <v>0</v>
      </c>
      <c r="G16" s="8"/>
      <c r="H16" s="4">
        <v>0</v>
      </c>
      <c r="I16" s="8"/>
    </row>
    <row r="17" spans="1:9" ht="25.5">
      <c r="A17" s="4" t="s">
        <v>16</v>
      </c>
      <c r="B17" s="12" t="s">
        <v>7</v>
      </c>
      <c r="C17" s="4"/>
      <c r="D17" s="4"/>
      <c r="E17" s="4"/>
      <c r="F17" s="23"/>
      <c r="G17" s="8"/>
      <c r="H17" s="4"/>
      <c r="I17" s="8"/>
    </row>
    <row r="18" spans="1:9" ht="12.75">
      <c r="A18" s="4" t="s">
        <v>80</v>
      </c>
      <c r="B18" s="12" t="s">
        <v>8</v>
      </c>
      <c r="C18" s="4"/>
      <c r="D18" s="4">
        <v>0</v>
      </c>
      <c r="E18" s="4"/>
      <c r="F18" s="23"/>
      <c r="G18" s="8"/>
      <c r="H18" s="4"/>
      <c r="I18" s="8"/>
    </row>
    <row r="19" spans="1:9" ht="38.25">
      <c r="A19" s="4" t="s">
        <v>17</v>
      </c>
      <c r="B19" s="12" t="s">
        <v>9</v>
      </c>
      <c r="C19" s="4"/>
      <c r="D19" s="4">
        <v>0</v>
      </c>
      <c r="E19" s="4"/>
      <c r="F19" s="23"/>
      <c r="G19" s="8"/>
      <c r="H19" s="4"/>
      <c r="I19" s="8"/>
    </row>
    <row r="20" spans="1:9" ht="12.75">
      <c r="A20" s="4" t="s">
        <v>46</v>
      </c>
      <c r="B20" s="18" t="s">
        <v>47</v>
      </c>
      <c r="C20" s="4"/>
      <c r="D20" s="4">
        <v>0</v>
      </c>
      <c r="E20" s="4"/>
      <c r="F20" s="23"/>
      <c r="G20" s="8"/>
      <c r="H20" s="4"/>
      <c r="I20" s="8"/>
    </row>
    <row r="21" spans="1:9" ht="12.75">
      <c r="A21" s="9" t="s">
        <v>31</v>
      </c>
      <c r="B21" s="19" t="s">
        <v>32</v>
      </c>
      <c r="C21" s="16">
        <f>C22+C25+C26</f>
        <v>1155</v>
      </c>
      <c r="D21" s="16">
        <f>D22+D25+D26+D27</f>
        <v>1290</v>
      </c>
      <c r="E21" s="16">
        <f>E22+E25+E26+E27</f>
        <v>947.1</v>
      </c>
      <c r="F21" s="16">
        <f>F22+F25+F26+F27</f>
        <v>1290</v>
      </c>
      <c r="G21" s="16">
        <f>F21/D21*100</f>
        <v>100</v>
      </c>
      <c r="H21" s="16">
        <f>H22+H25+H26</f>
        <v>1033</v>
      </c>
      <c r="I21" s="16">
        <f>H21/C21*100</f>
        <v>89.43722943722943</v>
      </c>
    </row>
    <row r="22" spans="1:9" ht="12.75">
      <c r="A22" s="4" t="s">
        <v>33</v>
      </c>
      <c r="B22" s="18" t="s">
        <v>40</v>
      </c>
      <c r="C22" s="4">
        <f>C23+C24</f>
        <v>1098</v>
      </c>
      <c r="D22" s="4">
        <f>D23+D24</f>
        <v>1098</v>
      </c>
      <c r="E22" s="4">
        <f>E23+E24</f>
        <v>807.5</v>
      </c>
      <c r="F22" s="4">
        <f>F23+F24</f>
        <v>1098</v>
      </c>
      <c r="G22" s="8">
        <f>F22/D22*100</f>
        <v>100</v>
      </c>
      <c r="H22" s="4">
        <f>H23+H24</f>
        <v>939</v>
      </c>
      <c r="I22" s="8">
        <f>H22/C22*100</f>
        <v>85.51912568306011</v>
      </c>
    </row>
    <row r="23" spans="1:9" ht="12.75">
      <c r="A23" s="4" t="s">
        <v>78</v>
      </c>
      <c r="B23" s="18" t="s">
        <v>38</v>
      </c>
      <c r="C23" s="4">
        <v>998</v>
      </c>
      <c r="D23" s="4">
        <v>998</v>
      </c>
      <c r="E23" s="4">
        <v>707.5</v>
      </c>
      <c r="F23" s="4">
        <v>998</v>
      </c>
      <c r="G23" s="8">
        <f>F23/D23*100</f>
        <v>100</v>
      </c>
      <c r="H23" s="4">
        <v>839</v>
      </c>
      <c r="I23" s="8">
        <f>H23/C23*100</f>
        <v>84.06813627254509</v>
      </c>
    </row>
    <row r="24" spans="1:9" ht="12.75">
      <c r="A24" s="4" t="s">
        <v>79</v>
      </c>
      <c r="B24" s="18" t="s">
        <v>39</v>
      </c>
      <c r="C24" s="4">
        <v>100</v>
      </c>
      <c r="D24" s="4">
        <v>100</v>
      </c>
      <c r="E24" s="4">
        <v>100</v>
      </c>
      <c r="F24" s="4">
        <v>100</v>
      </c>
      <c r="G24" s="8">
        <f>F24/D24*100</f>
        <v>100</v>
      </c>
      <c r="H24" s="4">
        <v>100</v>
      </c>
      <c r="I24" s="8">
        <f>H24/C24*100</f>
        <v>100</v>
      </c>
    </row>
    <row r="25" spans="1:9" ht="12.75">
      <c r="A25" s="4" t="s">
        <v>34</v>
      </c>
      <c r="B25" s="18" t="s">
        <v>29</v>
      </c>
      <c r="C25" s="4"/>
      <c r="D25" s="4">
        <v>135</v>
      </c>
      <c r="E25" s="4">
        <v>100</v>
      </c>
      <c r="F25" s="4">
        <v>135</v>
      </c>
      <c r="G25" s="8"/>
      <c r="H25" s="4">
        <v>35</v>
      </c>
      <c r="I25" s="8"/>
    </row>
    <row r="26" spans="1:9" ht="12.75">
      <c r="A26" s="4" t="s">
        <v>35</v>
      </c>
      <c r="B26" s="18" t="s">
        <v>30</v>
      </c>
      <c r="C26" s="4">
        <v>57</v>
      </c>
      <c r="D26" s="4">
        <v>57</v>
      </c>
      <c r="E26" s="4">
        <v>39.6</v>
      </c>
      <c r="F26" s="4">
        <v>57</v>
      </c>
      <c r="G26" s="8">
        <f>F26/D26*100</f>
        <v>100</v>
      </c>
      <c r="H26" s="4">
        <v>59</v>
      </c>
      <c r="I26" s="8">
        <f>H26/C26*100</f>
        <v>103.50877192982458</v>
      </c>
    </row>
    <row r="27" spans="1:9" ht="12.75">
      <c r="A27" s="20" t="s">
        <v>37</v>
      </c>
      <c r="B27" s="18" t="s">
        <v>28</v>
      </c>
      <c r="C27" s="4"/>
      <c r="D27" s="4"/>
      <c r="E27" s="4"/>
      <c r="F27" s="4"/>
      <c r="G27" s="8" t="e">
        <f>F27/D27*100</f>
        <v>#DIV/0!</v>
      </c>
      <c r="H27" s="4"/>
      <c r="I27" s="8"/>
    </row>
    <row r="28" spans="1:9" ht="12.75">
      <c r="A28" s="37" t="s">
        <v>21</v>
      </c>
      <c r="B28" s="38"/>
      <c r="C28" s="9">
        <f>C7+C21</f>
        <v>1168</v>
      </c>
      <c r="D28" s="9">
        <f>D7+D21</f>
        <v>1403</v>
      </c>
      <c r="E28" s="16">
        <f>E7+E21</f>
        <v>1063.55085</v>
      </c>
      <c r="F28" s="16">
        <f>F7+F21</f>
        <v>1409.4177300000001</v>
      </c>
      <c r="G28" s="16">
        <f>F28/D28*100</f>
        <v>100.45742908054171</v>
      </c>
      <c r="H28" s="9">
        <f>H7+H21</f>
        <v>1303.75</v>
      </c>
      <c r="I28" s="16">
        <f>H28/C28*100</f>
        <v>111.62243150684932</v>
      </c>
    </row>
    <row r="29" spans="1:10" ht="12.75">
      <c r="A29" s="4"/>
      <c r="B29" s="10" t="s">
        <v>52</v>
      </c>
      <c r="C29" s="4"/>
      <c r="D29" s="4"/>
      <c r="E29" s="4"/>
      <c r="F29" s="4"/>
      <c r="G29" s="4"/>
      <c r="H29" s="4"/>
      <c r="I29" s="4"/>
      <c r="J29" s="11"/>
    </row>
    <row r="30" spans="1:9" ht="12.75">
      <c r="A30" s="13" t="s">
        <v>22</v>
      </c>
      <c r="B30" s="12" t="s">
        <v>23</v>
      </c>
      <c r="C30" s="21">
        <f>C31+C32</f>
        <v>863</v>
      </c>
      <c r="D30" s="21">
        <f>D31+D32</f>
        <v>959</v>
      </c>
      <c r="E30" s="21">
        <f>E31+E32</f>
        <v>671.782</v>
      </c>
      <c r="F30" s="4">
        <f>F31+F32</f>
        <v>959</v>
      </c>
      <c r="G30" s="23">
        <f>F30/D30*100</f>
        <v>100</v>
      </c>
      <c r="H30" s="21">
        <f>H31+H32</f>
        <v>925</v>
      </c>
      <c r="I30" s="23">
        <f>H30/C30*100</f>
        <v>107.18424101969872</v>
      </c>
    </row>
    <row r="31" spans="1:9" ht="25.5">
      <c r="A31" s="14" t="s">
        <v>24</v>
      </c>
      <c r="B31" s="12" t="s">
        <v>25</v>
      </c>
      <c r="C31" s="21">
        <v>863</v>
      </c>
      <c r="D31" s="21">
        <v>897.9</v>
      </c>
      <c r="E31" s="21">
        <v>610.682</v>
      </c>
      <c r="F31" s="4">
        <v>897.9</v>
      </c>
      <c r="G31" s="23">
        <f>F31/D31*100</f>
        <v>100</v>
      </c>
      <c r="H31" s="21">
        <v>895</v>
      </c>
      <c r="I31" s="23">
        <f>H31/C31*100</f>
        <v>103.70799536500579</v>
      </c>
    </row>
    <row r="32" spans="1:9" ht="12.75">
      <c r="A32" s="14" t="s">
        <v>58</v>
      </c>
      <c r="B32" s="12" t="s">
        <v>61</v>
      </c>
      <c r="C32" s="21"/>
      <c r="D32" s="21">
        <v>61.1</v>
      </c>
      <c r="E32" s="21">
        <v>61.1</v>
      </c>
      <c r="F32" s="21">
        <v>61.1</v>
      </c>
      <c r="G32" s="23"/>
      <c r="H32" s="21">
        <v>30</v>
      </c>
      <c r="I32" s="23"/>
    </row>
    <row r="33" spans="1:9" ht="12.75">
      <c r="A33" s="13" t="s">
        <v>50</v>
      </c>
      <c r="B33" s="12" t="s">
        <v>55</v>
      </c>
      <c r="C33" s="21">
        <f>C34</f>
        <v>57</v>
      </c>
      <c r="D33" s="21">
        <f>D34</f>
        <v>57</v>
      </c>
      <c r="E33" s="21">
        <f>E34</f>
        <v>40.6</v>
      </c>
      <c r="F33" s="23">
        <f>F34</f>
        <v>57</v>
      </c>
      <c r="G33" s="23">
        <f>F33/D33*100</f>
        <v>100</v>
      </c>
      <c r="H33" s="21">
        <f>H34</f>
        <v>59</v>
      </c>
      <c r="I33" s="23">
        <f aca="true" t="shared" si="0" ref="I33:I45">H33/C33*100</f>
        <v>103.50877192982458</v>
      </c>
    </row>
    <row r="34" spans="1:9" ht="25.5">
      <c r="A34" s="14" t="s">
        <v>51</v>
      </c>
      <c r="B34" s="12" t="s">
        <v>54</v>
      </c>
      <c r="C34" s="21">
        <v>57</v>
      </c>
      <c r="D34" s="21">
        <v>57</v>
      </c>
      <c r="E34" s="21">
        <v>40.6</v>
      </c>
      <c r="F34" s="23">
        <v>57</v>
      </c>
      <c r="G34" s="23">
        <f>F34/D34*100</f>
        <v>100</v>
      </c>
      <c r="H34" s="21">
        <v>59</v>
      </c>
      <c r="I34" s="23">
        <f t="shared" si="0"/>
        <v>103.50877192982458</v>
      </c>
    </row>
    <row r="35" spans="1:9" ht="25.5">
      <c r="A35" s="13" t="s">
        <v>57</v>
      </c>
      <c r="B35" s="12" t="s">
        <v>59</v>
      </c>
      <c r="C35" s="21">
        <f>C36</f>
        <v>100</v>
      </c>
      <c r="D35" s="21">
        <f>D36</f>
        <v>100</v>
      </c>
      <c r="E35" s="21">
        <f>E36</f>
        <v>10</v>
      </c>
      <c r="F35" s="21">
        <f>F36</f>
        <v>100</v>
      </c>
      <c r="G35" s="23">
        <f aca="true" t="shared" si="1" ref="G35:G40">F35/D35*100</f>
        <v>100</v>
      </c>
      <c r="H35" s="21">
        <f>H36+H37</f>
        <v>110</v>
      </c>
      <c r="I35" s="23">
        <f t="shared" si="0"/>
        <v>110.00000000000001</v>
      </c>
    </row>
    <row r="36" spans="1:9" ht="38.25">
      <c r="A36" s="14" t="s">
        <v>56</v>
      </c>
      <c r="B36" s="12" t="s">
        <v>60</v>
      </c>
      <c r="C36" s="21">
        <v>100</v>
      </c>
      <c r="D36" s="21">
        <v>100</v>
      </c>
      <c r="E36" s="21">
        <v>10</v>
      </c>
      <c r="F36" s="23">
        <v>100</v>
      </c>
      <c r="G36" s="23">
        <f t="shared" si="1"/>
        <v>100</v>
      </c>
      <c r="H36" s="21">
        <v>80</v>
      </c>
      <c r="I36" s="23">
        <f t="shared" si="0"/>
        <v>80</v>
      </c>
    </row>
    <row r="37" spans="1:9" ht="16.5" customHeight="1">
      <c r="A37" s="14" t="s">
        <v>75</v>
      </c>
      <c r="B37" s="12" t="s">
        <v>76</v>
      </c>
      <c r="C37" s="21"/>
      <c r="D37" s="21"/>
      <c r="E37" s="21"/>
      <c r="F37" s="23"/>
      <c r="G37" s="23"/>
      <c r="H37" s="21">
        <v>30</v>
      </c>
      <c r="I37" s="23"/>
    </row>
    <row r="38" spans="1:9" ht="12.75">
      <c r="A38" s="13" t="s">
        <v>69</v>
      </c>
      <c r="B38" s="12" t="s">
        <v>72</v>
      </c>
      <c r="C38" s="21"/>
      <c r="D38" s="23">
        <f>D39+D40</f>
        <v>136.855</v>
      </c>
      <c r="E38" s="23">
        <f>E39+E40</f>
        <v>101.85</v>
      </c>
      <c r="F38" s="23">
        <f>F39+F40</f>
        <v>136.9</v>
      </c>
      <c r="G38" s="23">
        <f t="shared" si="1"/>
        <v>100.032881516934</v>
      </c>
      <c r="H38" s="23">
        <f>H39+H40</f>
        <v>36.75</v>
      </c>
      <c r="I38" s="23"/>
    </row>
    <row r="39" spans="1:9" ht="12.75">
      <c r="A39" s="14" t="s">
        <v>70</v>
      </c>
      <c r="B39" s="12" t="s">
        <v>73</v>
      </c>
      <c r="C39" s="21"/>
      <c r="D39" s="23">
        <v>36.855</v>
      </c>
      <c r="E39" s="23">
        <v>1.85</v>
      </c>
      <c r="F39" s="21">
        <v>36.9</v>
      </c>
      <c r="G39" s="23">
        <f t="shared" si="1"/>
        <v>100.12210012210012</v>
      </c>
      <c r="H39" s="23">
        <v>36.75</v>
      </c>
      <c r="I39" s="23"/>
    </row>
    <row r="40" spans="1:9" ht="25.5">
      <c r="A40" s="14" t="s">
        <v>71</v>
      </c>
      <c r="B40" s="12" t="s">
        <v>74</v>
      </c>
      <c r="C40" s="21"/>
      <c r="D40" s="23">
        <v>100</v>
      </c>
      <c r="E40" s="23">
        <v>100</v>
      </c>
      <c r="F40" s="23">
        <v>100</v>
      </c>
      <c r="G40" s="23">
        <f t="shared" si="1"/>
        <v>100</v>
      </c>
      <c r="H40" s="21">
        <v>0</v>
      </c>
      <c r="I40" s="23"/>
    </row>
    <row r="41" spans="1:9" ht="12.75">
      <c r="A41" s="13" t="s">
        <v>26</v>
      </c>
      <c r="B41" s="12" t="s">
        <v>27</v>
      </c>
      <c r="C41" s="21">
        <f>C42</f>
        <v>148</v>
      </c>
      <c r="D41" s="23">
        <f>D42</f>
        <v>161.145</v>
      </c>
      <c r="E41" s="23">
        <f>E42</f>
        <v>116.995</v>
      </c>
      <c r="F41" s="8">
        <f>F42</f>
        <v>161.1</v>
      </c>
      <c r="G41" s="23">
        <f>F41/D41*100</f>
        <v>99.97207483943032</v>
      </c>
      <c r="H41" s="21">
        <f>H42</f>
        <v>153</v>
      </c>
      <c r="I41" s="23">
        <f t="shared" si="0"/>
        <v>103.37837837837837</v>
      </c>
    </row>
    <row r="42" spans="1:9" ht="12.75">
      <c r="A42" s="14" t="s">
        <v>48</v>
      </c>
      <c r="B42" s="12" t="s">
        <v>49</v>
      </c>
      <c r="C42" s="21">
        <v>148</v>
      </c>
      <c r="D42" s="23">
        <v>161.145</v>
      </c>
      <c r="E42" s="23">
        <v>116.995</v>
      </c>
      <c r="F42" s="8">
        <v>161.1</v>
      </c>
      <c r="G42" s="23">
        <f>F42/D42*100</f>
        <v>99.97207483943032</v>
      </c>
      <c r="H42" s="21">
        <v>153</v>
      </c>
      <c r="I42" s="23">
        <f t="shared" si="0"/>
        <v>103.37837837837837</v>
      </c>
    </row>
    <row r="43" spans="1:9" ht="12.75">
      <c r="A43" s="14" t="s">
        <v>81</v>
      </c>
      <c r="B43" s="12" t="s">
        <v>83</v>
      </c>
      <c r="C43" s="21"/>
      <c r="D43" s="23"/>
      <c r="E43" s="23"/>
      <c r="F43" s="8"/>
      <c r="G43" s="23"/>
      <c r="H43" s="22">
        <f>H44</f>
        <v>20</v>
      </c>
      <c r="I43" s="23"/>
    </row>
    <row r="44" spans="1:9" ht="31.5" customHeight="1">
      <c r="A44" s="14" t="s">
        <v>82</v>
      </c>
      <c r="B44" s="28" t="s">
        <v>84</v>
      </c>
      <c r="C44" s="21"/>
      <c r="D44" s="23"/>
      <c r="E44" s="23"/>
      <c r="F44" s="8"/>
      <c r="G44" s="23"/>
      <c r="H44" s="21">
        <v>20</v>
      </c>
      <c r="I44" s="23"/>
    </row>
    <row r="45" spans="1:9" ht="12.75">
      <c r="A45" s="3"/>
      <c r="B45" s="5" t="s">
        <v>53</v>
      </c>
      <c r="C45" s="22">
        <f>C30+C33+C35+C41</f>
        <v>1168</v>
      </c>
      <c r="D45" s="24">
        <f>D30+D33+D35+D38+D41</f>
        <v>1414</v>
      </c>
      <c r="E45" s="24">
        <f>E30+E33+E35+E38+E41</f>
        <v>941.2270000000001</v>
      </c>
      <c r="F45" s="24">
        <f>F30+F33+F35+F38+F41</f>
        <v>1414</v>
      </c>
      <c r="G45" s="23">
        <f>F45/D45*100</f>
        <v>100</v>
      </c>
      <c r="H45" s="27">
        <f>H30+H33+H35+H38+H41+H43</f>
        <v>1303.75</v>
      </c>
      <c r="I45" s="23">
        <f t="shared" si="0"/>
        <v>111.62243150684932</v>
      </c>
    </row>
    <row r="46" spans="1:10" ht="12.75">
      <c r="A46" s="1"/>
      <c r="B46" s="4" t="s">
        <v>41</v>
      </c>
      <c r="C46" s="4">
        <f>C28-C45</f>
        <v>0</v>
      </c>
      <c r="D46" s="4">
        <f>D28-D45</f>
        <v>-11</v>
      </c>
      <c r="E46" s="8">
        <f>E28-E45</f>
        <v>122.32385</v>
      </c>
      <c r="F46" s="8">
        <f>F28-F45</f>
        <v>-4.58226999999988</v>
      </c>
      <c r="G46" s="2"/>
      <c r="H46" s="4"/>
      <c r="I46" s="8"/>
      <c r="J46" s="6"/>
    </row>
    <row r="47" spans="2:6" ht="12.75">
      <c r="B47" s="7"/>
      <c r="F47" s="7"/>
    </row>
  </sheetData>
  <sheetProtection/>
  <mergeCells count="11">
    <mergeCell ref="A2:I2"/>
    <mergeCell ref="A4:A6"/>
    <mergeCell ref="B4:B6"/>
    <mergeCell ref="C4:C6"/>
    <mergeCell ref="D4:D6"/>
    <mergeCell ref="F4:F6"/>
    <mergeCell ref="G4:G6"/>
    <mergeCell ref="H4:H6"/>
    <mergeCell ref="I4:I6"/>
    <mergeCell ref="E4:E6"/>
    <mergeCell ref="A28:B28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User</cp:lastModifiedBy>
  <cp:lastPrinted>2011-11-10T10:19:43Z</cp:lastPrinted>
  <dcterms:created xsi:type="dcterms:W3CDTF">2008-10-29T11:21:30Z</dcterms:created>
  <dcterms:modified xsi:type="dcterms:W3CDTF">2012-12-13T11:37:23Z</dcterms:modified>
  <cp:category/>
  <cp:version/>
  <cp:contentType/>
  <cp:contentStatus/>
</cp:coreProperties>
</file>